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Információk\Cikkek-előadások\"/>
    </mc:Choice>
  </mc:AlternateContent>
  <xr:revisionPtr revIDLastSave="0" documentId="8_{60E1F844-3513-4CA5-8846-ADB2CFE3E7EF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Használati javaslat" sheetId="2" r:id="rId1"/>
    <sheet name="Százalékok" sheetId="1" r:id="rId2"/>
    <sheet name="Egyedi határérték példák" sheetId="3" r:id="rId3"/>
    <sheet name="Jogi alap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3" l="1"/>
  <c r="C15" i="3"/>
  <c r="C14" i="3"/>
  <c r="C13" i="3"/>
  <c r="C12" i="3"/>
  <c r="C9" i="3"/>
  <c r="C8" i="3"/>
  <c r="C7" i="3"/>
  <c r="C4" i="3"/>
  <c r="C3" i="3"/>
  <c r="C2" i="3"/>
  <c r="C6" i="3"/>
  <c r="C5" i="3"/>
</calcChain>
</file>

<file path=xl/sharedStrings.xml><?xml version="1.0" encoding="utf-8"?>
<sst xmlns="http://schemas.openxmlformats.org/spreadsheetml/2006/main" count="292" uniqueCount="148">
  <si>
    <t>Végpont</t>
  </si>
  <si>
    <t>Küszöbérték</t>
  </si>
  <si>
    <t>veszélyes</t>
  </si>
  <si>
    <t>Acute Tox. 1-3</t>
  </si>
  <si>
    <t>Acute Tox. 4</t>
  </si>
  <si>
    <t>Skin Corr.</t>
  </si>
  <si>
    <t>Skin Irrit.</t>
  </si>
  <si>
    <t>Eye Dam.</t>
  </si>
  <si>
    <t>Eye Irrit.</t>
  </si>
  <si>
    <t>Aquatic Acute 1</t>
  </si>
  <si>
    <t>Aquatic Chronic 1</t>
  </si>
  <si>
    <t>Aquatic Chronic 2-4</t>
  </si>
  <si>
    <t>Addiciós képlet</t>
  </si>
  <si>
    <t>Sens. 1A</t>
  </si>
  <si>
    <t>Muta 1A, 1B</t>
  </si>
  <si>
    <t>Muta 2</t>
  </si>
  <si>
    <t>Carc. 1A, 1B</t>
  </si>
  <si>
    <t>Carc. 2</t>
  </si>
  <si>
    <t>Repr. 1A, 1B</t>
  </si>
  <si>
    <t>Repr. 2</t>
  </si>
  <si>
    <t xml:space="preserve">Lact. </t>
  </si>
  <si>
    <t>STOT SE RE 1</t>
  </si>
  <si>
    <t>STOT SE RE 2</t>
  </si>
  <si>
    <t>Kérési határérték</t>
  </si>
  <si>
    <t>Asp. Tox. 1</t>
  </si>
  <si>
    <t>legnagyobb %/ATE</t>
  </si>
  <si>
    <t>EUH210 címkére</t>
  </si>
  <si>
    <t>M tényező módosít</t>
  </si>
  <si>
    <t>Ozon 1</t>
  </si>
  <si>
    <t>nem</t>
  </si>
  <si>
    <t>Kémiai biztonsági értékeléshez: KEVERÉK</t>
  </si>
  <si>
    <t>Általános megjegyzés</t>
  </si>
  <si>
    <r>
      <t xml:space="preserve">FIGYELEM: az oldalon a panel rögzítve van, tehát lehet a látható sorokon </t>
    </r>
    <r>
      <rPr>
        <i/>
        <sz val="11"/>
        <color theme="1"/>
        <rFont val="Calibri"/>
        <family val="2"/>
        <charset val="238"/>
        <scheme val="minor"/>
      </rPr>
      <t>felül</t>
    </r>
    <r>
      <rPr>
        <sz val="11"/>
        <color theme="1"/>
        <rFont val="Calibri"/>
        <family val="2"/>
        <charset val="238"/>
        <scheme val="minor"/>
      </rPr>
      <t xml:space="preserve"> és oszlopoktól </t>
    </r>
    <r>
      <rPr>
        <i/>
        <sz val="11"/>
        <color theme="1"/>
        <rFont val="Calibri"/>
        <family val="2"/>
        <charset val="238"/>
        <scheme val="minor"/>
      </rPr>
      <t>balra</t>
    </r>
    <r>
      <rPr>
        <sz val="11"/>
        <color theme="1"/>
        <rFont val="Calibri"/>
        <family val="2"/>
        <charset val="238"/>
        <scheme val="minor"/>
      </rPr>
      <t xml:space="preserve"> is információ. A görgetéssel vagy nyilakkal ezeket is nézzük meg!</t>
    </r>
  </si>
  <si>
    <t>Végpontok</t>
  </si>
  <si>
    <t>Mhelyi határértékkel</t>
  </si>
  <si>
    <t>egyedi h.érték módosít</t>
  </si>
  <si>
    <t>m.helyi határértékkel</t>
  </si>
  <si>
    <r>
      <t xml:space="preserve">A baloldali oszlopban folyamatosan látszanak a végpontok.
A sorban pedig azok a százalékok, melyek a fenn látható oszlopnévre vonakozó </t>
    </r>
    <r>
      <rPr>
        <i/>
        <sz val="11"/>
        <color theme="1"/>
        <rFont val="Calibri"/>
        <family val="2"/>
        <charset val="238"/>
        <scheme val="minor"/>
      </rPr>
      <t>intézkedést</t>
    </r>
    <r>
      <rPr>
        <sz val="11"/>
        <color theme="1"/>
        <rFont val="Calibri"/>
        <family val="2"/>
        <charset val="238"/>
        <scheme val="minor"/>
      </rPr>
      <t xml:space="preserve"> kiváltják. Tehát pl e felett veszélyesként kell besorolni, vagy a címkére kell írni.</t>
    </r>
  </si>
  <si>
    <t>Intézkedések</t>
  </si>
  <si>
    <t>M-tényező módosít</t>
  </si>
  <si>
    <t>Az oszlopok felirata (folyton látszik) intézkedéseket mutat: be kell osztályozni, címkére kell írni, adatlap 3.2.-ben fel kell sorolni az adott anyagkomponenst a keverék adatlapban. Mindez attól függ, hogy eléri-e a koncentrációja a keverékben a táblázatban mutatott értéket.</t>
  </si>
  <si>
    <t>A táblázat használata</t>
  </si>
  <si>
    <t>Amennyiben a sor által mutatott veszélyességű komponens koncentrációja eléri a táblázatban mutatott százalékértéket, akkor az oszlopfejlécen megadott intézkedés életbe lép: pl. a kevreréket az adott végpontra osztályozni kell az adott veszélyességre, vagy az adott komponenst meg kell jeleníteni a címkén, vagy az adatlap 3.2. alpontjában, vagy kérésre adatlapot kell adni, stb.</t>
  </si>
  <si>
    <t>Az oszlopfejlécek magyarázata</t>
  </si>
  <si>
    <t>Ha az adott osztályozású komponens százaléka ez alatt van, akkor az adott veszélyesség számításánál nem kell figyelembe venni</t>
  </si>
  <si>
    <t>Osztályozási határérték</t>
  </si>
  <si>
    <t>Címke határérték</t>
  </si>
  <si>
    <t>Amennyiben a keverék nem veszélyes!!, de a komponensünk az adott sorban megadott osztályozással rendelkezik és a megadott százalék, vagy a felett van a nem veszélyes keverékben, akkor a címkére az EUH210-et kell írni: Kérésre biztonsági adatlap kapható.</t>
  </si>
  <si>
    <t>3,2=8.1. felsorolási határérték</t>
  </si>
  <si>
    <t>Kémiai biztonsági értékeléshez: keverékhez</t>
  </si>
  <si>
    <t>EUH210 kerül a címkére</t>
  </si>
  <si>
    <t>bórax dekahidrát</t>
  </si>
  <si>
    <t>bórax pentapentahidrát</t>
  </si>
  <si>
    <t>bórax vízmentes</t>
  </si>
  <si>
    <t>bórsav</t>
  </si>
  <si>
    <t>B2O3</t>
  </si>
  <si>
    <t>NaBO2</t>
  </si>
  <si>
    <t>NaBO2 dihidrát</t>
  </si>
  <si>
    <t>NaBO2 tetrahidrát</t>
  </si>
  <si>
    <t>bór és sok más</t>
  </si>
  <si>
    <t>nem osztályozott Repr. 1B-re</t>
  </si>
  <si>
    <t>Anyag</t>
  </si>
  <si>
    <t>Egyedi határérték %</t>
  </si>
  <si>
    <t>Egyedi határérték bórban kifejezve %</t>
  </si>
  <si>
    <t>Nikel szulfát vízmentes</t>
  </si>
  <si>
    <t>Nikel-diacetát</t>
  </si>
  <si>
    <t>Nikel-diklorid</t>
  </si>
  <si>
    <t>Nikkel-dinitrát</t>
  </si>
  <si>
    <t>Nikkel-szulfát-hexahidrát</t>
  </si>
  <si>
    <t>Egyedi határérték nikkelben kifejezve %</t>
  </si>
  <si>
    <t>Nikkelvegyület</t>
  </si>
  <si>
    <t>minimális %</t>
  </si>
  <si>
    <t>CLP rendeletben a hivatkozás</t>
  </si>
  <si>
    <t>STOT SE 3</t>
  </si>
  <si>
    <t>hiányzik</t>
  </si>
  <si>
    <t>nincs</t>
  </si>
  <si>
    <t>II. melléklet 2.10. 5. francia bekezdés</t>
  </si>
  <si>
    <t>II. melléklet 2.10. 1. francia bekezdés</t>
  </si>
  <si>
    <t>II. melléklet 2.10. 2, francia bekezdés</t>
  </si>
  <si>
    <t>II. melléklet 2.10. 4. francia bekezdés</t>
  </si>
  <si>
    <t>II. melléklet 2.10. 3. francia bekezdés, csak az érzékenyítőkre</t>
  </si>
  <si>
    <t>Adatlapot kell adni az átvevő kérésére</t>
  </si>
  <si>
    <t>Hivatkozás</t>
  </si>
  <si>
    <t>REACH</t>
  </si>
  <si>
    <t>CLP</t>
  </si>
  <si>
    <t>31.3.a</t>
  </si>
  <si>
    <t>nem, kivéve az érzékenyítők</t>
  </si>
  <si>
    <t>31.3.b</t>
  </si>
  <si>
    <t>PBT, vPvB vagy jelöltlista</t>
  </si>
  <si>
    <t>31.3.c</t>
  </si>
  <si>
    <t>munkahelyi hat.értékkel</t>
  </si>
  <si>
    <t>Sens 1B</t>
  </si>
  <si>
    <t>Sens. 1</t>
  </si>
  <si>
    <t>1. melléklet 3.4.6. táblázat megjegyzése</t>
  </si>
  <si>
    <t>1. melléklet 3.4.6. táblázat megjegyzése, csak az érzékenyítőkre</t>
  </si>
  <si>
    <t>1. melléklet 3.6.2. táblázat megjegyzése</t>
  </si>
  <si>
    <t>1. melléklet 3.7.2. táblázat megjegyzése</t>
  </si>
  <si>
    <t>1. melléklet 3.8.3. táblázat megjegyzése</t>
  </si>
  <si>
    <t>A 31.3.-ban nincs egyedi koncentrációra utalás</t>
  </si>
  <si>
    <t>egyedi határérték módosít?</t>
  </si>
  <si>
    <t>M tényező módosít?</t>
  </si>
  <si>
    <t>Sens. 1B</t>
  </si>
  <si>
    <t>PBT, vPvB, jelöltlistás</t>
  </si>
  <si>
    <t>A harmadik fül</t>
  </si>
  <si>
    <t>Ebben két anyagcsaládra, a bórvegyületekre és a nikkelvegyületekre kiszámoltam azt, hogy mennyire következetesek a megadott egyedi határértékek. Nyilván ezeknek fordítva kellene változnia a vegyület bór- illetve a nikkeltartalmával. A bór esetén ez rendben van, a nikkelnél az összes határérték egyforma, helytelenül.</t>
  </si>
  <si>
    <t>A negyedik fül</t>
  </si>
  <si>
    <t>Itt a kérésre adatlap kapható jogi alapját mutatom be a CLP és a REACH rendeletben. Jól látható, hogy milyen következetlenségek vannak a két rendeletben ez ügyben.</t>
  </si>
  <si>
    <t>nincs ilyen megjegyzés</t>
  </si>
  <si>
    <t>EUH210 kerül a címkére CLP</t>
  </si>
  <si>
    <t>Kérésre adatlapot kell adni határértéke REACH 31.3</t>
  </si>
  <si>
    <t>3.2. = 8.1.-ben felsorolás kötelezettség határértéke</t>
  </si>
  <si>
    <r>
      <t xml:space="preserve">igen, </t>
    </r>
    <r>
      <rPr>
        <b/>
        <sz val="9"/>
        <color theme="1"/>
        <rFont val="Calibri"/>
        <family val="2"/>
        <charset val="238"/>
        <scheme val="minor"/>
      </rPr>
      <t>de csak lefelé</t>
    </r>
  </si>
  <si>
    <r>
      <t>nem</t>
    </r>
    <r>
      <rPr>
        <b/>
        <sz val="10"/>
        <color theme="1"/>
        <rFont val="Calibri"/>
        <family val="2"/>
        <charset val="238"/>
        <scheme val="minor"/>
      </rPr>
      <t>, kivéve az érzékenyítők</t>
    </r>
  </si>
  <si>
    <r>
      <t>igen,</t>
    </r>
    <r>
      <rPr>
        <b/>
        <sz val="10"/>
        <color theme="1"/>
        <rFont val="Calibri"/>
        <family val="2"/>
        <charset val="238"/>
        <scheme val="minor"/>
      </rPr>
      <t xml:space="preserve"> lefelé és felfelé is</t>
    </r>
  </si>
  <si>
    <t>Additív-e a végpont?</t>
  </si>
  <si>
    <t>igen</t>
  </si>
  <si>
    <r>
      <t xml:space="preserve">igen </t>
    </r>
    <r>
      <rPr>
        <b/>
        <sz val="10"/>
        <color theme="1"/>
        <rFont val="Calibri"/>
        <family val="2"/>
        <charset val="238"/>
        <scheme val="minor"/>
      </rPr>
      <t>de csak azonos hatásnál</t>
    </r>
  </si>
  <si>
    <t>?</t>
  </si>
  <si>
    <t>&lt;1</t>
  </si>
  <si>
    <t>%/1</t>
  </si>
  <si>
    <r>
      <t xml:space="preserve">Címkére kerülés feltétele </t>
    </r>
    <r>
      <rPr>
        <b/>
        <sz val="11"/>
        <color theme="1"/>
        <rFont val="Calibri"/>
        <family val="2"/>
        <charset val="238"/>
        <scheme val="minor"/>
      </rPr>
      <t>+ a kiváltási határérték felett kötelező az érzékenyítőknél</t>
    </r>
  </si>
  <si>
    <t>csak ha ilyen osztályozást okoz!  % osztva  az egyedi/koncentrációs hé-kel. Ezekből a legnagyobb komponens</t>
  </si>
  <si>
    <t>Ez azt jelzi, hogy csak akkor kell kémiai biztonsági értékelést végezni (a regisztrálóknak) vagy- azt figyelembe venni (a keverék készítőknek), ha az adott komponens eléri a megadott százalékot.</t>
  </si>
  <si>
    <r>
      <t xml:space="preserve">1 
</t>
    </r>
    <r>
      <rPr>
        <b/>
        <i/>
        <sz val="8"/>
        <color theme="1"/>
        <rFont val="Calibri"/>
        <family val="2"/>
        <charset val="238"/>
        <scheme val="minor"/>
      </rPr>
      <t>A 12. ATP-ben módosították!</t>
    </r>
  </si>
  <si>
    <t>nem veszélyes2015/830</t>
  </si>
  <si>
    <t>nem veszélyes 2020/878</t>
  </si>
  <si>
    <r>
      <t xml:space="preserve">1 
</t>
    </r>
    <r>
      <rPr>
        <b/>
        <sz val="11"/>
        <color theme="1"/>
        <rFont val="Calibri"/>
        <family val="2"/>
        <charset val="238"/>
        <scheme val="minor"/>
      </rPr>
      <t>javították</t>
    </r>
  </si>
  <si>
    <r>
      <t xml:space="preserve">1
</t>
    </r>
    <r>
      <rPr>
        <b/>
        <sz val="11"/>
        <color theme="1"/>
        <rFont val="Calibri"/>
        <family val="2"/>
        <charset val="238"/>
        <scheme val="minor"/>
      </rPr>
      <t>javították</t>
    </r>
  </si>
  <si>
    <t>Az ebben s sorban látható igen/nem azt jelzi, hogy a felette lévő oszlopfejntézkedések végrehajtását kiváltó százalékot megváltoztatja-e, ha az adott anyagkomponensre létezik egyedi határérték. Van mikor ez mindkét irányban módosít, pl. az osztályozásnál, vagy általában csak lefelé.</t>
  </si>
  <si>
    <t>Azt a komponenenst, mely az oszlopban megadott százalék, vagy a felett van és a sorban megadott osztályozással rendelkezik, a címkére kell írni. Ha itt 100% van - mely ugye keverékeknél nem fordulhat elő - ez azt jelenti, hogy azt a komponenest, pl. mely Skin Irrit. 2 osztályozással rendelkezik (csak), soha nem kell a címkére írni.</t>
  </si>
  <si>
    <t xml:space="preserve">Amennyiben a keverék nem veszélyes!!, de a komponensünk az adott sorban megadott osztályozással rendelkezik és a megadott százalék, vagy a felett van a nem veszélyes keverékben, akkor a kérésre biztonsági adatlapot kell szolgáltatnunk. Nem pontosan egyeznek meg a százalékok az előző oszlopéval: Ellentmondás a CLP és a REACH rendelet között! </t>
  </si>
  <si>
    <t>Amennyiben a keverékben az adott komponens elééri az egyes sorokban megadott százalékot (azt a sort kell nézni, melyre az adott komponens osztályozott), akkor az adott komponenst az adatlapt 3.2. alpontjába be kell írni az azonosító adataival, osztályozásával és regisztrációs számával, ha ezek beérkeztek a keverék adatlap készítőhöz) és ha munkahelyi határérték is vonatkozik a komponensre, akkor ugyananezekre a 8.1.-ben ezeket is meg kell adni.
Mások a megadási követelmények veszélyes és nem veszélyes keverékekre, ezért van két oszlop. De mivel az új adatlap rendeletben a nem veszélyes keverékre is jelentősen szigorították ezeket a feltételeket, ezt külön oszlopban hozom, hiszen még sokáig lehet a régi rendeletet alkalmazni.</t>
  </si>
  <si>
    <t>Méregközponti /UFI bejelentésben  "komoly aggodalomra okot adó" komoponens</t>
  </si>
  <si>
    <t>A méregközponti/UFI bejelentésben komoly aggodalomra okot adó komponens</t>
  </si>
  <si>
    <t>Igen</t>
  </si>
  <si>
    <t>Nem</t>
  </si>
  <si>
    <t>Hatályon kívül</t>
  </si>
  <si>
    <r>
      <t>Nem,</t>
    </r>
    <r>
      <rPr>
        <b/>
        <sz val="10"/>
        <color theme="1"/>
        <rFont val="Calibri"/>
        <family val="2"/>
        <charset val="238"/>
        <scheme val="minor"/>
      </rPr>
      <t xml:space="preserve"> csak a 0,1% küszöböt lefelé</t>
    </r>
  </si>
  <si>
    <t>A megengedett százalék-tartományt lásd a használati javaslatban</t>
  </si>
  <si>
    <t>Ezekre nézve szigorú százaléktartományokban kell maradnia az egyetlen bejelentéssel lefedett keveréknek/keverékcsoportnak: 25-100% - 5%, 10-25% - 3%, 1-10% - 1%, 0,1-1% - 0,3%, 0-0,1% - 0,1%. A többire és a nem veszélyesekre a lehetséges tartomány 3-4-szeres, lásd a rendelet 2. tábl.</t>
  </si>
  <si>
    <t>Az ebben a sorban látható igen/nem azt jelzi, hogy a felette lévő oszlopfej intézkedések végrehajtását kiváltó százalékkal való összehasonlításkor az anyagkomponens százalékát  meg kell-e szorzni az M tényezővel. Nyilván csak az Aquatic végpontoknál jöhet ez szóba.</t>
  </si>
  <si>
    <t>Osztályozási határérték felső</t>
  </si>
  <si>
    <t>Osztályozási határérték alsó</t>
  </si>
  <si>
    <t xml:space="preserve">Ha az adott végpontra osztályozott komponens a megadott százalék vagy a felett van a keverékben, akkor a keveréket is az adott végpontra osztályozni kell. Szétbontottam ezt alsó és felsőre ott, ahol van értlme: Pl. egy Skin Corr. 1 komponens ha 1% felett van (alsó limit) akkor csak Skin Irrit. 2-vé teszi a keveréket, de ha 5% felett (felső limit), akkor Skin Corr. 1-gyé. A táblázat a második oszlopban megmutatja, hogy melyek az addditív és melyek a nem additív végpontok, mely több, azonos végpontra osztályozott komponens jelenléte esetén figyelembe veendő a számításnál. </t>
  </si>
  <si>
    <r>
      <t xml:space="preserve">nem, </t>
    </r>
    <r>
      <rPr>
        <b/>
        <sz val="9"/>
        <color theme="1"/>
        <rFont val="Calibri"/>
        <family val="2"/>
        <charset val="238"/>
        <scheme val="minor"/>
      </rPr>
      <t>kivéve az érzékenyítők</t>
    </r>
  </si>
  <si>
    <t>Egy veszélyes keverék veszélyes komponenseinek CL bejelentéséhez szükséges százalék</t>
  </si>
  <si>
    <r>
      <t>lgen</t>
    </r>
    <r>
      <rPr>
        <b/>
        <sz val="9"/>
        <color theme="1"/>
        <rFont val="Calibri"/>
        <family val="2"/>
        <charset val="238"/>
        <scheme val="minor"/>
      </rPr>
      <t>, de csak lefelé</t>
    </r>
  </si>
  <si>
    <t>Alulról a harmadik sor azokra az anyagokra vonatkozik, melyeknek lehet, hogy nincs is nincs veszélyes besorolása, de szerepelnek az EU munkahelyi határértékekkel foglalkozó indikatív listáján (vagy célszerűbben az 5/2020 rendelet 1. mellékletében). Ezekre nézve is feladataink lehetnek: adatlapot kell kérésre adni, fel kell sorolni az adatlap 3.2. alpontjában, stb.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</si>
</sst>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0"/>
  <sheetViews>
    <sheetView workbookViewId="0">
      <selection activeCell="B6" sqref="B6"/>
    </sheetView>
  </sheetViews>
  <sheetFormatPr defaultRowHeight="15" x14ac:dyDescent="0.25"/>
  <cols>
    <col min="1" max="1" width="25.42578125" style="9" customWidth="1"/>
    <col min="2" max="2" width="66.42578125" style="8" customWidth="1"/>
  </cols>
  <sheetData>
    <row r="2" spans="1:2" ht="45" x14ac:dyDescent="0.25">
      <c r="A2" s="9" t="s">
        <v>31</v>
      </c>
      <c r="B2" s="8" t="s">
        <v>32</v>
      </c>
    </row>
    <row r="3" spans="1:2" ht="60" x14ac:dyDescent="0.25">
      <c r="A3" s="9" t="s">
        <v>38</v>
      </c>
      <c r="B3" s="8" t="s">
        <v>40</v>
      </c>
    </row>
    <row r="4" spans="1:2" ht="60" x14ac:dyDescent="0.25">
      <c r="A4" s="9" t="s">
        <v>33</v>
      </c>
      <c r="B4" s="8" t="s">
        <v>37</v>
      </c>
    </row>
    <row r="5" spans="1:2" ht="90" x14ac:dyDescent="0.25">
      <c r="A5" s="9" t="s">
        <v>34</v>
      </c>
      <c r="B5" s="8" t="s">
        <v>147</v>
      </c>
    </row>
    <row r="6" spans="1:2" ht="75" x14ac:dyDescent="0.25">
      <c r="A6" s="9" t="s">
        <v>35</v>
      </c>
      <c r="B6" s="8" t="s">
        <v>128</v>
      </c>
    </row>
    <row r="7" spans="1:2" ht="60" x14ac:dyDescent="0.25">
      <c r="A7" s="9" t="s">
        <v>39</v>
      </c>
      <c r="B7" s="8" t="s">
        <v>140</v>
      </c>
    </row>
    <row r="8" spans="1:2" ht="85.5" customHeight="1" x14ac:dyDescent="0.25">
      <c r="A8" s="9" t="s">
        <v>41</v>
      </c>
      <c r="B8" s="8" t="s">
        <v>42</v>
      </c>
    </row>
    <row r="9" spans="1:2" x14ac:dyDescent="0.25">
      <c r="A9" s="9" t="s">
        <v>43</v>
      </c>
    </row>
    <row r="10" spans="1:2" ht="30" x14ac:dyDescent="0.25">
      <c r="A10" s="10" t="s">
        <v>1</v>
      </c>
      <c r="B10" s="8" t="s">
        <v>44</v>
      </c>
    </row>
    <row r="11" spans="1:2" ht="135" x14ac:dyDescent="0.25">
      <c r="A11" s="10" t="s">
        <v>45</v>
      </c>
      <c r="B11" s="8" t="s">
        <v>143</v>
      </c>
    </row>
    <row r="12" spans="1:2" ht="75" x14ac:dyDescent="0.25">
      <c r="A12" s="10" t="s">
        <v>46</v>
      </c>
      <c r="B12" s="8" t="s">
        <v>129</v>
      </c>
    </row>
    <row r="13" spans="1:2" ht="60" x14ac:dyDescent="0.25">
      <c r="A13" s="10" t="s">
        <v>26</v>
      </c>
      <c r="B13" s="8" t="s">
        <v>47</v>
      </c>
    </row>
    <row r="14" spans="1:2" ht="90" x14ac:dyDescent="0.25">
      <c r="A14" s="10" t="s">
        <v>23</v>
      </c>
      <c r="B14" s="8" t="s">
        <v>130</v>
      </c>
    </row>
    <row r="15" spans="1:2" ht="102.6" customHeight="1" x14ac:dyDescent="0.25">
      <c r="A15" s="30" t="s">
        <v>48</v>
      </c>
      <c r="B15" s="8" t="s">
        <v>131</v>
      </c>
    </row>
    <row r="16" spans="1:2" ht="57.75" customHeight="1" x14ac:dyDescent="0.25">
      <c r="A16" s="30" t="s">
        <v>132</v>
      </c>
      <c r="B16" s="8" t="s">
        <v>139</v>
      </c>
    </row>
    <row r="17" spans="1:2" ht="43.5" customHeight="1" x14ac:dyDescent="0.25">
      <c r="A17" s="30" t="s">
        <v>49</v>
      </c>
      <c r="B17" s="8" t="s">
        <v>122</v>
      </c>
    </row>
    <row r="18" spans="1:2" ht="14.45" customHeight="1" x14ac:dyDescent="0.25">
      <c r="A18" s="10"/>
    </row>
    <row r="19" spans="1:2" ht="75" x14ac:dyDescent="0.25">
      <c r="A19" s="9" t="s">
        <v>103</v>
      </c>
      <c r="B19" s="8" t="s">
        <v>104</v>
      </c>
    </row>
    <row r="20" spans="1:2" ht="45" x14ac:dyDescent="0.25">
      <c r="A20" s="9" t="s">
        <v>105</v>
      </c>
      <c r="B20" s="8" t="s">
        <v>106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tabSelected="1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E9" sqref="E9"/>
    </sheetView>
  </sheetViews>
  <sheetFormatPr defaultColWidth="9.140625" defaultRowHeight="18.75" x14ac:dyDescent="0.3"/>
  <cols>
    <col min="1" max="1" width="22.140625" style="1" customWidth="1"/>
    <col min="2" max="2" width="10.140625" style="1" customWidth="1"/>
    <col min="3" max="3" width="12" style="1" customWidth="1"/>
    <col min="4" max="5" width="17.42578125" style="1" customWidth="1"/>
    <col min="6" max="6" width="22" style="1" customWidth="1"/>
    <col min="7" max="7" width="11.85546875" style="1" customWidth="1"/>
    <col min="8" max="8" width="15.42578125" style="1" customWidth="1"/>
    <col min="9" max="10" width="12.28515625" style="1" customWidth="1"/>
    <col min="11" max="11" width="12.28515625" style="3" customWidth="1"/>
    <col min="12" max="13" width="15.7109375" style="3" customWidth="1"/>
    <col min="14" max="14" width="17.42578125" style="3" customWidth="1"/>
    <col min="15" max="16384" width="9.140625" style="1"/>
  </cols>
  <sheetData>
    <row r="1" spans="1:14" s="2" customFormat="1" ht="120" x14ac:dyDescent="0.25">
      <c r="A1" s="2" t="s">
        <v>0</v>
      </c>
      <c r="B1" s="2" t="s">
        <v>1</v>
      </c>
      <c r="C1" s="2" t="s">
        <v>114</v>
      </c>
      <c r="D1" s="2" t="s">
        <v>142</v>
      </c>
      <c r="E1" s="2" t="s">
        <v>141</v>
      </c>
      <c r="F1" s="2" t="s">
        <v>120</v>
      </c>
      <c r="G1" s="2" t="s">
        <v>108</v>
      </c>
      <c r="H1" s="2" t="s">
        <v>109</v>
      </c>
      <c r="I1" s="31" t="s">
        <v>110</v>
      </c>
      <c r="J1" s="31"/>
      <c r="K1" s="32"/>
      <c r="L1" s="28" t="s">
        <v>133</v>
      </c>
      <c r="M1" s="28" t="s">
        <v>145</v>
      </c>
      <c r="N1" s="2" t="s">
        <v>30</v>
      </c>
    </row>
    <row r="2" spans="1:14" s="5" customFormat="1" ht="51.75" customHeight="1" thickBot="1" x14ac:dyDescent="0.35">
      <c r="A2" s="6"/>
      <c r="B2" s="6"/>
      <c r="C2" s="6"/>
      <c r="D2" s="6"/>
      <c r="E2" s="6"/>
      <c r="F2" s="27" t="s">
        <v>121</v>
      </c>
      <c r="G2" s="7"/>
      <c r="H2" s="7"/>
      <c r="I2" s="7" t="s">
        <v>2</v>
      </c>
      <c r="J2" s="7" t="s">
        <v>124</v>
      </c>
      <c r="K2" s="26" t="s">
        <v>125</v>
      </c>
      <c r="L2" s="29" t="s">
        <v>138</v>
      </c>
      <c r="M2" s="29"/>
      <c r="N2" s="26"/>
    </row>
    <row r="3" spans="1:14" x14ac:dyDescent="0.3">
      <c r="A3" s="1" t="s">
        <v>3</v>
      </c>
      <c r="B3" s="3">
        <v>0.1</v>
      </c>
      <c r="C3" s="3" t="s">
        <v>115</v>
      </c>
      <c r="D3" s="3" t="s">
        <v>12</v>
      </c>
      <c r="E3" s="3" t="s">
        <v>12</v>
      </c>
      <c r="F3" s="3" t="s">
        <v>25</v>
      </c>
      <c r="G3" s="3">
        <v>1</v>
      </c>
      <c r="H3" s="3">
        <v>1</v>
      </c>
      <c r="I3" s="3">
        <v>0.1</v>
      </c>
      <c r="J3" s="3">
        <v>1</v>
      </c>
      <c r="K3" s="3">
        <v>1</v>
      </c>
      <c r="L3" s="3" t="s">
        <v>134</v>
      </c>
      <c r="M3" s="3">
        <v>0.1</v>
      </c>
      <c r="N3" s="3">
        <v>0.1</v>
      </c>
    </row>
    <row r="4" spans="1:14" x14ac:dyDescent="0.3">
      <c r="A4" s="1" t="s">
        <v>4</v>
      </c>
      <c r="B4" s="3">
        <v>1</v>
      </c>
      <c r="C4" s="3" t="s">
        <v>115</v>
      </c>
      <c r="D4" s="3" t="s">
        <v>12</v>
      </c>
      <c r="E4" s="3" t="s">
        <v>12</v>
      </c>
      <c r="F4" s="3" t="s">
        <v>25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 t="s">
        <v>135</v>
      </c>
      <c r="M4" s="3">
        <v>1</v>
      </c>
      <c r="N4" s="3">
        <v>1</v>
      </c>
    </row>
    <row r="5" spans="1:14" x14ac:dyDescent="0.3">
      <c r="A5" s="1" t="s">
        <v>5</v>
      </c>
      <c r="B5" s="3" t="s">
        <v>118</v>
      </c>
      <c r="C5" s="3" t="s">
        <v>115</v>
      </c>
      <c r="D5" s="3">
        <v>1</v>
      </c>
      <c r="E5" s="3">
        <v>5</v>
      </c>
      <c r="F5" s="3" t="s">
        <v>119</v>
      </c>
      <c r="G5" s="3"/>
      <c r="H5" s="3"/>
      <c r="I5" s="3">
        <v>1</v>
      </c>
      <c r="J5" s="3"/>
      <c r="L5" s="3" t="s">
        <v>134</v>
      </c>
      <c r="M5" s="3">
        <v>1</v>
      </c>
      <c r="N5" s="3">
        <v>1</v>
      </c>
    </row>
    <row r="6" spans="1:14" x14ac:dyDescent="0.3">
      <c r="A6" s="1" t="s">
        <v>6</v>
      </c>
      <c r="B6" s="3">
        <v>1</v>
      </c>
      <c r="C6" s="3" t="s">
        <v>115</v>
      </c>
      <c r="D6" s="3">
        <v>10</v>
      </c>
      <c r="E6" s="3"/>
      <c r="F6" s="4">
        <v>100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 t="s">
        <v>135</v>
      </c>
      <c r="M6" s="3">
        <v>1</v>
      </c>
      <c r="N6" s="3">
        <v>1</v>
      </c>
    </row>
    <row r="7" spans="1:14" x14ac:dyDescent="0.3">
      <c r="A7" s="1" t="s">
        <v>7</v>
      </c>
      <c r="B7" s="3" t="s">
        <v>118</v>
      </c>
      <c r="C7" s="3" t="s">
        <v>115</v>
      </c>
      <c r="D7" s="3">
        <v>1</v>
      </c>
      <c r="E7" s="3">
        <v>3</v>
      </c>
      <c r="F7" s="3" t="s">
        <v>119</v>
      </c>
      <c r="G7" s="3"/>
      <c r="H7" s="3"/>
      <c r="I7" s="3">
        <v>1</v>
      </c>
      <c r="J7" s="3"/>
      <c r="L7" s="3" t="s">
        <v>134</v>
      </c>
      <c r="M7" s="3">
        <v>1</v>
      </c>
      <c r="N7" s="3">
        <v>1</v>
      </c>
    </row>
    <row r="8" spans="1:14" x14ac:dyDescent="0.3">
      <c r="A8" s="1" t="s">
        <v>8</v>
      </c>
      <c r="B8" s="3">
        <v>1</v>
      </c>
      <c r="C8" s="3" t="s">
        <v>115</v>
      </c>
      <c r="D8" s="3">
        <v>10</v>
      </c>
      <c r="E8" s="3"/>
      <c r="F8" s="4">
        <v>100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 t="s">
        <v>135</v>
      </c>
      <c r="M8" s="3">
        <v>1</v>
      </c>
      <c r="N8" s="3">
        <v>1</v>
      </c>
    </row>
    <row r="9" spans="1:14" x14ac:dyDescent="0.3">
      <c r="A9" s="1" t="s">
        <v>13</v>
      </c>
      <c r="B9" s="4">
        <v>0.1</v>
      </c>
      <c r="C9" s="4" t="s">
        <v>29</v>
      </c>
      <c r="D9" s="3">
        <v>0.1</v>
      </c>
      <c r="E9" s="3"/>
      <c r="F9" s="3">
        <v>0.01</v>
      </c>
      <c r="G9" s="3">
        <v>0.01</v>
      </c>
      <c r="H9" s="3">
        <v>0.01</v>
      </c>
      <c r="I9" s="26">
        <v>0.01</v>
      </c>
      <c r="J9" s="3"/>
      <c r="K9" s="3">
        <v>0.01</v>
      </c>
      <c r="L9" s="3" t="s">
        <v>135</v>
      </c>
      <c r="M9" s="3">
        <v>0.01</v>
      </c>
      <c r="N9" s="4">
        <v>0.1</v>
      </c>
    </row>
    <row r="10" spans="1:14" x14ac:dyDescent="0.3">
      <c r="A10" s="1" t="s">
        <v>101</v>
      </c>
      <c r="B10" s="4">
        <v>1</v>
      </c>
      <c r="C10" s="4" t="s">
        <v>29</v>
      </c>
      <c r="D10" s="3">
        <v>1</v>
      </c>
      <c r="E10" s="3"/>
      <c r="F10" s="3">
        <v>0.1</v>
      </c>
      <c r="G10" s="3">
        <v>0.1</v>
      </c>
      <c r="H10" s="3">
        <v>0.1</v>
      </c>
      <c r="I10" s="3">
        <v>0.1</v>
      </c>
      <c r="J10" s="3"/>
      <c r="K10" s="3">
        <v>0.1</v>
      </c>
      <c r="L10" s="3" t="s">
        <v>135</v>
      </c>
      <c r="M10" s="3">
        <v>0.1</v>
      </c>
      <c r="N10" s="4">
        <v>1</v>
      </c>
    </row>
    <row r="11" spans="1:14" x14ac:dyDescent="0.3">
      <c r="A11" s="1" t="s">
        <v>92</v>
      </c>
      <c r="B11" s="4">
        <v>1</v>
      </c>
      <c r="C11" s="4" t="s">
        <v>29</v>
      </c>
      <c r="D11" s="3">
        <v>1</v>
      </c>
      <c r="E11" s="3"/>
      <c r="F11" s="3">
        <v>0.1</v>
      </c>
      <c r="G11" s="3">
        <v>0.1</v>
      </c>
      <c r="H11" s="3">
        <v>0.1</v>
      </c>
      <c r="I11" s="3">
        <v>0.1</v>
      </c>
      <c r="J11" s="3"/>
      <c r="K11" s="3">
        <v>0.1</v>
      </c>
      <c r="L11" s="3" t="s">
        <v>135</v>
      </c>
      <c r="M11" s="3">
        <v>0.1</v>
      </c>
      <c r="N11" s="4">
        <v>1</v>
      </c>
    </row>
    <row r="12" spans="1:14" x14ac:dyDescent="0.3">
      <c r="A12" s="1" t="s">
        <v>14</v>
      </c>
      <c r="B12" s="4">
        <v>0.1</v>
      </c>
      <c r="C12" s="4" t="s">
        <v>29</v>
      </c>
      <c r="D12" s="3">
        <v>0.1</v>
      </c>
      <c r="E12" s="3"/>
      <c r="F12" s="3">
        <v>0.1</v>
      </c>
      <c r="G12" s="3"/>
      <c r="H12" s="3"/>
      <c r="I12" s="3">
        <v>0.1</v>
      </c>
      <c r="J12" s="3"/>
      <c r="L12" s="3" t="s">
        <v>135</v>
      </c>
      <c r="M12" s="3">
        <v>0.1</v>
      </c>
      <c r="N12" s="4">
        <v>0.1</v>
      </c>
    </row>
    <row r="13" spans="1:14" x14ac:dyDescent="0.3">
      <c r="A13" s="1" t="s">
        <v>15</v>
      </c>
      <c r="B13" s="4">
        <v>1</v>
      </c>
      <c r="C13" s="4" t="s">
        <v>29</v>
      </c>
      <c r="D13" s="3">
        <v>1</v>
      </c>
      <c r="E13" s="3"/>
      <c r="F13" s="3">
        <v>1</v>
      </c>
      <c r="G13" s="3"/>
      <c r="H13" s="3"/>
      <c r="I13" s="3">
        <v>1</v>
      </c>
      <c r="J13" s="3"/>
      <c r="K13" s="3">
        <v>0.1</v>
      </c>
      <c r="L13" s="3" t="s">
        <v>135</v>
      </c>
      <c r="M13" s="3">
        <v>1</v>
      </c>
      <c r="N13" s="4">
        <v>1</v>
      </c>
    </row>
    <row r="14" spans="1:14" x14ac:dyDescent="0.3">
      <c r="A14" s="1" t="s">
        <v>16</v>
      </c>
      <c r="B14" s="4">
        <v>0.1</v>
      </c>
      <c r="C14" s="4" t="s">
        <v>29</v>
      </c>
      <c r="D14" s="3">
        <v>0.1</v>
      </c>
      <c r="E14" s="3"/>
      <c r="F14" s="3">
        <v>0.1</v>
      </c>
      <c r="G14" s="3"/>
      <c r="H14" s="3"/>
      <c r="I14" s="3">
        <v>0.1</v>
      </c>
      <c r="J14" s="3"/>
      <c r="L14" s="3" t="s">
        <v>135</v>
      </c>
      <c r="M14" s="3">
        <v>0.1</v>
      </c>
      <c r="N14" s="4">
        <v>0.1</v>
      </c>
    </row>
    <row r="15" spans="1:14" x14ac:dyDescent="0.3">
      <c r="A15" s="1" t="s">
        <v>17</v>
      </c>
      <c r="B15" s="4">
        <v>1</v>
      </c>
      <c r="C15" s="4" t="s">
        <v>29</v>
      </c>
      <c r="D15" s="3">
        <v>1</v>
      </c>
      <c r="E15" s="3"/>
      <c r="F15" s="3">
        <v>1</v>
      </c>
      <c r="G15" s="3">
        <v>0.1</v>
      </c>
      <c r="H15" s="3">
        <v>0.1</v>
      </c>
      <c r="I15" s="3">
        <v>0.1</v>
      </c>
      <c r="J15" s="3"/>
      <c r="K15" s="3">
        <v>0.1</v>
      </c>
      <c r="L15" s="3" t="s">
        <v>135</v>
      </c>
      <c r="M15" s="3">
        <v>0.1</v>
      </c>
      <c r="N15" s="4">
        <v>1</v>
      </c>
    </row>
    <row r="16" spans="1:14" x14ac:dyDescent="0.3">
      <c r="A16" s="1" t="s">
        <v>18</v>
      </c>
      <c r="B16" s="4">
        <v>0.3</v>
      </c>
      <c r="C16" s="4" t="s">
        <v>29</v>
      </c>
      <c r="D16" s="3">
        <v>0.3</v>
      </c>
      <c r="E16" s="3"/>
      <c r="F16" s="3">
        <v>0.3</v>
      </c>
      <c r="G16" s="3">
        <v>0.1</v>
      </c>
      <c r="H16" s="3">
        <v>0.1</v>
      </c>
      <c r="I16" s="3">
        <v>0.1</v>
      </c>
      <c r="J16" s="3"/>
      <c r="K16" s="3">
        <v>0.1</v>
      </c>
      <c r="L16" s="3" t="s">
        <v>135</v>
      </c>
      <c r="M16" s="3">
        <v>0.1</v>
      </c>
      <c r="N16" s="4">
        <v>0.3</v>
      </c>
    </row>
    <row r="17" spans="1:14" x14ac:dyDescent="0.3">
      <c r="A17" s="1" t="s">
        <v>19</v>
      </c>
      <c r="B17" s="4">
        <v>3</v>
      </c>
      <c r="C17" s="4" t="s">
        <v>29</v>
      </c>
      <c r="D17" s="3">
        <v>3</v>
      </c>
      <c r="E17" s="3"/>
      <c r="F17" s="3">
        <v>3</v>
      </c>
      <c r="G17" s="3">
        <v>0.1</v>
      </c>
      <c r="H17" s="3">
        <v>0.1</v>
      </c>
      <c r="I17" s="3">
        <v>0.1</v>
      </c>
      <c r="J17" s="3">
        <v>1</v>
      </c>
      <c r="K17" s="3">
        <v>0.1</v>
      </c>
      <c r="L17" s="3" t="s">
        <v>135</v>
      </c>
      <c r="M17" s="3">
        <v>0.1</v>
      </c>
      <c r="N17" s="4">
        <v>3</v>
      </c>
    </row>
    <row r="18" spans="1:14" x14ac:dyDescent="0.3">
      <c r="A18" s="1" t="s">
        <v>20</v>
      </c>
      <c r="B18" s="4">
        <v>0.3</v>
      </c>
      <c r="C18" s="4" t="s">
        <v>29</v>
      </c>
      <c r="D18" s="3">
        <v>0.3</v>
      </c>
      <c r="E18" s="3"/>
      <c r="F18" s="3">
        <v>0.3</v>
      </c>
      <c r="G18" s="3">
        <v>0.1</v>
      </c>
      <c r="H18" s="3">
        <v>0.1</v>
      </c>
      <c r="I18" s="3">
        <v>0.1</v>
      </c>
      <c r="J18" s="3"/>
      <c r="K18" s="3">
        <v>0.1</v>
      </c>
      <c r="L18" s="3" t="s">
        <v>135</v>
      </c>
      <c r="M18" s="3">
        <v>0.1</v>
      </c>
      <c r="N18" s="4">
        <v>0.3</v>
      </c>
    </row>
    <row r="19" spans="1:14" x14ac:dyDescent="0.3">
      <c r="A19" s="1" t="s">
        <v>21</v>
      </c>
      <c r="B19" s="4">
        <v>1</v>
      </c>
      <c r="C19" s="26" t="s">
        <v>29</v>
      </c>
      <c r="D19" s="3">
        <v>1</v>
      </c>
      <c r="E19" s="3">
        <v>10</v>
      </c>
      <c r="F19" s="3">
        <v>1</v>
      </c>
      <c r="G19" s="3"/>
      <c r="H19" s="3"/>
      <c r="I19" s="3">
        <v>1</v>
      </c>
      <c r="J19" s="3"/>
      <c r="L19" s="3" t="s">
        <v>134</v>
      </c>
      <c r="M19" s="3">
        <v>1</v>
      </c>
      <c r="N19" s="4">
        <v>1</v>
      </c>
    </row>
    <row r="20" spans="1:14" x14ac:dyDescent="0.3">
      <c r="A20" s="1" t="s">
        <v>22</v>
      </c>
      <c r="B20" s="4">
        <v>10</v>
      </c>
      <c r="C20" s="26" t="s">
        <v>29</v>
      </c>
      <c r="D20" s="3">
        <v>10</v>
      </c>
      <c r="E20" s="3"/>
      <c r="F20" s="3">
        <v>10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 t="s">
        <v>134</v>
      </c>
      <c r="M20" s="3">
        <v>1</v>
      </c>
      <c r="N20" s="4">
        <v>10</v>
      </c>
    </row>
    <row r="21" spans="1:14" ht="52.5" customHeight="1" x14ac:dyDescent="0.3">
      <c r="A21" s="1" t="s">
        <v>73</v>
      </c>
      <c r="B21" s="25" t="s">
        <v>123</v>
      </c>
      <c r="C21" s="26" t="s">
        <v>116</v>
      </c>
      <c r="D21" s="3">
        <v>20</v>
      </c>
      <c r="E21" s="3"/>
      <c r="F21" s="3">
        <v>20</v>
      </c>
      <c r="G21" s="3">
        <v>1</v>
      </c>
      <c r="H21" s="3">
        <v>1</v>
      </c>
      <c r="I21" s="26" t="s">
        <v>126</v>
      </c>
      <c r="J21" s="3">
        <v>1</v>
      </c>
      <c r="K21" s="3">
        <v>1</v>
      </c>
      <c r="L21" s="3" t="s">
        <v>135</v>
      </c>
      <c r="M21" s="3">
        <v>1</v>
      </c>
      <c r="N21" s="4"/>
    </row>
    <row r="22" spans="1:14" ht="34.5" x14ac:dyDescent="0.3">
      <c r="A22" s="1" t="s">
        <v>24</v>
      </c>
      <c r="B22" s="3">
        <v>1</v>
      </c>
      <c r="C22" s="3" t="s">
        <v>115</v>
      </c>
      <c r="D22" s="3">
        <v>10</v>
      </c>
      <c r="E22" s="3"/>
      <c r="F22" s="3">
        <v>10</v>
      </c>
      <c r="G22" s="3">
        <v>1</v>
      </c>
      <c r="H22" s="3">
        <v>1</v>
      </c>
      <c r="I22" s="26" t="s">
        <v>127</v>
      </c>
      <c r="J22" s="3">
        <v>1</v>
      </c>
      <c r="K22" s="3">
        <v>1</v>
      </c>
      <c r="L22" s="3" t="s">
        <v>135</v>
      </c>
      <c r="M22" s="3">
        <v>1</v>
      </c>
      <c r="N22" s="4">
        <v>10</v>
      </c>
    </row>
    <row r="23" spans="1:14" x14ac:dyDescent="0.3">
      <c r="A23" s="1" t="s">
        <v>9</v>
      </c>
      <c r="B23" s="3">
        <v>1</v>
      </c>
      <c r="C23" s="3" t="s">
        <v>115</v>
      </c>
      <c r="D23" s="3">
        <v>25</v>
      </c>
      <c r="E23" s="3"/>
      <c r="F23" s="4">
        <v>100</v>
      </c>
      <c r="G23" s="3">
        <v>1</v>
      </c>
      <c r="H23" s="3">
        <v>1</v>
      </c>
      <c r="I23" s="3">
        <v>0.1</v>
      </c>
      <c r="J23" s="3">
        <v>1</v>
      </c>
      <c r="K23" s="3">
        <v>1</v>
      </c>
      <c r="L23" s="3" t="s">
        <v>136</v>
      </c>
      <c r="M23" s="3">
        <v>0.1</v>
      </c>
      <c r="N23" s="3">
        <v>0.1</v>
      </c>
    </row>
    <row r="24" spans="1:14" x14ac:dyDescent="0.3">
      <c r="A24" s="1" t="s">
        <v>10</v>
      </c>
      <c r="B24" s="3">
        <v>1</v>
      </c>
      <c r="C24" s="3" t="s">
        <v>115</v>
      </c>
      <c r="D24" s="3">
        <v>25</v>
      </c>
      <c r="E24" s="3"/>
      <c r="F24" s="4">
        <v>100</v>
      </c>
      <c r="G24" s="3">
        <v>1</v>
      </c>
      <c r="H24" s="3">
        <v>1</v>
      </c>
      <c r="I24" s="3">
        <v>0.1</v>
      </c>
      <c r="J24" s="3">
        <v>1</v>
      </c>
      <c r="K24" s="3">
        <v>1</v>
      </c>
      <c r="L24" s="3" t="s">
        <v>136</v>
      </c>
      <c r="M24" s="3">
        <v>0.1</v>
      </c>
      <c r="N24" s="3">
        <v>0.1</v>
      </c>
    </row>
    <row r="25" spans="1:14" x14ac:dyDescent="0.3">
      <c r="A25" s="1" t="s">
        <v>11</v>
      </c>
      <c r="B25" s="3">
        <v>1</v>
      </c>
      <c r="C25" s="3" t="s">
        <v>115</v>
      </c>
      <c r="D25" s="3">
        <v>25</v>
      </c>
      <c r="E25" s="3"/>
      <c r="F25" s="4">
        <v>100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 t="s">
        <v>136</v>
      </c>
      <c r="M25" s="3">
        <v>1</v>
      </c>
      <c r="N25" s="3">
        <v>1</v>
      </c>
    </row>
    <row r="26" spans="1:14" x14ac:dyDescent="0.3">
      <c r="A26" s="1" t="s">
        <v>28</v>
      </c>
      <c r="B26" s="4">
        <v>0.1</v>
      </c>
      <c r="C26" s="4" t="s">
        <v>29</v>
      </c>
      <c r="D26" s="3">
        <v>0.1</v>
      </c>
      <c r="E26" s="3"/>
      <c r="F26" s="4">
        <v>100</v>
      </c>
      <c r="G26" s="3"/>
      <c r="H26" s="3"/>
      <c r="I26" s="3">
        <v>0.1</v>
      </c>
      <c r="J26" s="3"/>
      <c r="L26" s="3" t="s">
        <v>136</v>
      </c>
      <c r="M26" s="3">
        <v>0.1</v>
      </c>
      <c r="N26" s="4">
        <v>0.1</v>
      </c>
    </row>
    <row r="27" spans="1:14" x14ac:dyDescent="0.3">
      <c r="A27" s="1" t="s">
        <v>102</v>
      </c>
      <c r="B27" s="3" t="s">
        <v>75</v>
      </c>
      <c r="C27" s="3" t="s">
        <v>117</v>
      </c>
      <c r="D27" s="3" t="s">
        <v>75</v>
      </c>
      <c r="E27" s="3"/>
      <c r="F27" s="3" t="s">
        <v>75</v>
      </c>
      <c r="G27" s="3" t="s">
        <v>75</v>
      </c>
      <c r="H27" s="3">
        <v>0.1</v>
      </c>
      <c r="I27" s="3">
        <v>0.1</v>
      </c>
      <c r="J27" s="3">
        <v>0.1</v>
      </c>
      <c r="K27" s="3">
        <v>0.1</v>
      </c>
      <c r="L27" s="3" t="s">
        <v>135</v>
      </c>
      <c r="M27" s="3" t="s">
        <v>135</v>
      </c>
      <c r="N27" s="4"/>
    </row>
    <row r="28" spans="1:14" ht="19.5" thickBot="1" x14ac:dyDescent="0.35">
      <c r="A28" s="1" t="s">
        <v>36</v>
      </c>
      <c r="B28" s="3"/>
      <c r="C28" s="3"/>
      <c r="D28" s="3"/>
      <c r="E28" s="3"/>
      <c r="F28" s="3"/>
      <c r="G28" s="3">
        <v>1</v>
      </c>
      <c r="H28" s="3">
        <v>0</v>
      </c>
      <c r="I28" s="3">
        <v>0</v>
      </c>
      <c r="J28" s="3">
        <v>1</v>
      </c>
      <c r="K28" s="3">
        <v>1</v>
      </c>
      <c r="L28" s="3" t="s">
        <v>135</v>
      </c>
      <c r="M28" s="3" t="s">
        <v>135</v>
      </c>
    </row>
    <row r="29" spans="1:14" ht="45" thickBot="1" x14ac:dyDescent="0.35">
      <c r="A29" s="1" t="s">
        <v>35</v>
      </c>
      <c r="B29" s="16" t="s">
        <v>111</v>
      </c>
      <c r="C29" s="2"/>
      <c r="D29" s="26" t="s">
        <v>113</v>
      </c>
      <c r="E29" s="26"/>
      <c r="F29" s="16" t="s">
        <v>111</v>
      </c>
      <c r="G29" s="16" t="s">
        <v>144</v>
      </c>
      <c r="H29" s="16" t="s">
        <v>112</v>
      </c>
      <c r="I29" s="16" t="s">
        <v>111</v>
      </c>
      <c r="J29" s="3" t="s">
        <v>29</v>
      </c>
      <c r="K29" s="16" t="s">
        <v>111</v>
      </c>
      <c r="L29" s="16" t="s">
        <v>137</v>
      </c>
      <c r="M29" s="16" t="s">
        <v>146</v>
      </c>
      <c r="N29" s="16" t="s">
        <v>111</v>
      </c>
    </row>
    <row r="30" spans="1:14" ht="19.5" thickBot="1" x14ac:dyDescent="0.35">
      <c r="A30" s="1" t="s">
        <v>27</v>
      </c>
      <c r="B30" s="16" t="s">
        <v>115</v>
      </c>
      <c r="C30" s="2"/>
      <c r="D30" s="26" t="s">
        <v>115</v>
      </c>
      <c r="E30" s="26"/>
      <c r="F30" s="3" t="s">
        <v>29</v>
      </c>
      <c r="G30" s="3" t="s">
        <v>29</v>
      </c>
      <c r="H30" s="3" t="s">
        <v>29</v>
      </c>
      <c r="I30" s="16" t="s">
        <v>115</v>
      </c>
      <c r="J30" s="3" t="s">
        <v>29</v>
      </c>
      <c r="K30" s="3" t="s">
        <v>29</v>
      </c>
      <c r="L30" s="3" t="s">
        <v>136</v>
      </c>
      <c r="M30" s="3" t="s">
        <v>115</v>
      </c>
      <c r="N30" s="16" t="s">
        <v>115</v>
      </c>
    </row>
    <row r="31" spans="1:14" x14ac:dyDescent="0.3">
      <c r="G31" s="3"/>
      <c r="H31" s="3"/>
      <c r="I31" s="3"/>
      <c r="J31" s="3"/>
    </row>
    <row r="32" spans="1:14" x14ac:dyDescent="0.3">
      <c r="G32" s="3"/>
      <c r="H32" s="3"/>
      <c r="I32" s="3"/>
      <c r="J32" s="3"/>
    </row>
    <row r="33" spans="7:10" x14ac:dyDescent="0.3">
      <c r="G33" s="3"/>
      <c r="H33" s="3"/>
      <c r="I33" s="3"/>
      <c r="J33" s="3"/>
    </row>
  </sheetData>
  <mergeCells count="1">
    <mergeCell ref="I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>
      <selection activeCell="A4" sqref="A4"/>
    </sheetView>
  </sheetViews>
  <sheetFormatPr defaultRowHeight="15" x14ac:dyDescent="0.25"/>
  <cols>
    <col min="1" max="1" width="19.5703125" customWidth="1"/>
    <col min="2" max="2" width="10.140625" customWidth="1"/>
    <col min="3" max="3" width="12.140625" customWidth="1"/>
  </cols>
  <sheetData>
    <row r="1" spans="1:3" ht="60" x14ac:dyDescent="0.25">
      <c r="A1" t="s">
        <v>61</v>
      </c>
      <c r="B1" s="12" t="s">
        <v>62</v>
      </c>
      <c r="C1" s="12" t="s">
        <v>63</v>
      </c>
    </row>
    <row r="2" spans="1:3" x14ac:dyDescent="0.25">
      <c r="A2" t="s">
        <v>51</v>
      </c>
      <c r="B2" s="13">
        <v>8.5</v>
      </c>
      <c r="C2" s="14">
        <f>8.5/384.4*43.2</f>
        <v>0.9552549427679502</v>
      </c>
    </row>
    <row r="3" spans="1:3" x14ac:dyDescent="0.25">
      <c r="A3" t="s">
        <v>52</v>
      </c>
      <c r="B3" s="13">
        <v>6.5</v>
      </c>
      <c r="C3" s="14">
        <f>6.5/291*43.2</f>
        <v>0.96494845360824755</v>
      </c>
    </row>
    <row r="4" spans="1:3" x14ac:dyDescent="0.25">
      <c r="A4" t="s">
        <v>53</v>
      </c>
      <c r="B4" s="13">
        <v>4.5</v>
      </c>
      <c r="C4" s="14">
        <f>4.5/201.24*43.2</f>
        <v>0.96601073345259392</v>
      </c>
    </row>
    <row r="5" spans="1:3" x14ac:dyDescent="0.25">
      <c r="A5" t="s">
        <v>54</v>
      </c>
      <c r="B5" s="13">
        <v>5.5</v>
      </c>
      <c r="C5" s="14">
        <f>B5/61.84*10.82</f>
        <v>0.96232212160413966</v>
      </c>
    </row>
    <row r="6" spans="1:3" x14ac:dyDescent="0.25">
      <c r="A6" t="s">
        <v>55</v>
      </c>
      <c r="B6" s="13">
        <v>3.1</v>
      </c>
      <c r="C6" s="14">
        <f>B6/69.94*21.64</f>
        <v>0.95916499857020321</v>
      </c>
    </row>
    <row r="7" spans="1:3" x14ac:dyDescent="0.25">
      <c r="A7" t="s">
        <v>56</v>
      </c>
      <c r="B7" s="13">
        <v>5.9</v>
      </c>
      <c r="C7" s="14">
        <f>B7/66*10.8</f>
        <v>0.96545454545454557</v>
      </c>
    </row>
    <row r="8" spans="1:3" x14ac:dyDescent="0.25">
      <c r="A8" t="s">
        <v>57</v>
      </c>
      <c r="B8" s="13">
        <v>9.1999999999999993</v>
      </c>
      <c r="C8" s="14">
        <f>B8/102*10.8</f>
        <v>0.97411764705882353</v>
      </c>
    </row>
    <row r="9" spans="1:3" x14ac:dyDescent="0.25">
      <c r="A9" t="s">
        <v>58</v>
      </c>
      <c r="B9" s="13">
        <v>12.3</v>
      </c>
      <c r="C9" s="14">
        <f>B9/148*10.8</f>
        <v>0.89756756756756773</v>
      </c>
    </row>
    <row r="10" spans="1:3" x14ac:dyDescent="0.25">
      <c r="A10" t="s">
        <v>59</v>
      </c>
      <c r="B10" t="s">
        <v>60</v>
      </c>
    </row>
    <row r="11" spans="1:3" ht="60" x14ac:dyDescent="0.25">
      <c r="A11" t="s">
        <v>70</v>
      </c>
      <c r="B11" s="12" t="s">
        <v>62</v>
      </c>
      <c r="C11" s="12" t="s">
        <v>69</v>
      </c>
    </row>
    <row r="12" spans="1:3" x14ac:dyDescent="0.25">
      <c r="A12" t="s">
        <v>64</v>
      </c>
      <c r="B12" s="13">
        <v>0.01</v>
      </c>
      <c r="C12" s="11">
        <f>B14/154.76*58.71</f>
        <v>3.7936159214267255E-3</v>
      </c>
    </row>
    <row r="13" spans="1:3" x14ac:dyDescent="0.25">
      <c r="A13" t="s">
        <v>68</v>
      </c>
      <c r="B13" s="13">
        <v>0.01</v>
      </c>
      <c r="C13" s="11">
        <f>B12/262.76*58.71</f>
        <v>2.2343583498249356E-3</v>
      </c>
    </row>
    <row r="14" spans="1:3" x14ac:dyDescent="0.25">
      <c r="A14" t="s">
        <v>65</v>
      </c>
      <c r="B14" s="13">
        <v>0.01</v>
      </c>
      <c r="C14" s="11">
        <f>B14/176.76*58.71</f>
        <v>3.3214528173794978E-3</v>
      </c>
    </row>
    <row r="15" spans="1:3" x14ac:dyDescent="0.25">
      <c r="A15" t="s">
        <v>66</v>
      </c>
      <c r="B15" s="13">
        <v>0.01</v>
      </c>
      <c r="C15" s="11">
        <f>B15/129.6*58.71</f>
        <v>4.5300925925925925E-3</v>
      </c>
    </row>
    <row r="16" spans="1:3" x14ac:dyDescent="0.25">
      <c r="A16" t="s">
        <v>67</v>
      </c>
      <c r="B16" s="13">
        <v>0.01</v>
      </c>
      <c r="C16" s="11">
        <f>B16/182.76*58.71</f>
        <v>3.2124097176625087E-3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7" workbookViewId="0">
      <selection activeCell="F21" sqref="F21"/>
    </sheetView>
  </sheetViews>
  <sheetFormatPr defaultRowHeight="15" x14ac:dyDescent="0.25"/>
  <cols>
    <col min="1" max="1" width="28.140625" bestFit="1" customWidth="1"/>
    <col min="2" max="2" width="16.28515625" customWidth="1"/>
    <col min="3" max="3" width="43.85546875" customWidth="1"/>
    <col min="4" max="4" width="17" customWidth="1"/>
    <col min="5" max="5" width="15.85546875" customWidth="1"/>
    <col min="6" max="6" width="19.140625" customWidth="1"/>
  </cols>
  <sheetData>
    <row r="1" spans="1:6" ht="75.75" thickBot="1" x14ac:dyDescent="0.3">
      <c r="A1" s="16" t="s">
        <v>0</v>
      </c>
      <c r="B1" s="16" t="s">
        <v>50</v>
      </c>
      <c r="C1" s="16" t="s">
        <v>72</v>
      </c>
      <c r="D1" s="16" t="s">
        <v>81</v>
      </c>
      <c r="E1" s="33" t="s">
        <v>82</v>
      </c>
      <c r="F1" s="34"/>
    </row>
    <row r="2" spans="1:6" ht="19.5" thickBot="1" x14ac:dyDescent="0.35">
      <c r="A2" s="17"/>
      <c r="B2" s="18" t="s">
        <v>71</v>
      </c>
      <c r="C2" s="18"/>
      <c r="D2" s="18" t="s">
        <v>71</v>
      </c>
      <c r="E2" s="18" t="s">
        <v>83</v>
      </c>
      <c r="F2" s="18" t="s">
        <v>84</v>
      </c>
    </row>
    <row r="3" spans="1:6" ht="19.5" thickBot="1" x14ac:dyDescent="0.35">
      <c r="A3" s="19" t="s">
        <v>3</v>
      </c>
      <c r="B3" s="20">
        <v>1</v>
      </c>
      <c r="C3" s="20" t="s">
        <v>76</v>
      </c>
      <c r="D3" s="20">
        <v>1</v>
      </c>
      <c r="E3" s="20" t="s">
        <v>85</v>
      </c>
      <c r="F3" s="21"/>
    </row>
    <row r="4" spans="1:6" ht="19.5" thickBot="1" x14ac:dyDescent="0.35">
      <c r="A4" s="19" t="s">
        <v>4</v>
      </c>
      <c r="B4" s="20">
        <v>1</v>
      </c>
      <c r="C4" s="20" t="s">
        <v>76</v>
      </c>
      <c r="D4" s="20">
        <v>1</v>
      </c>
      <c r="E4" s="20" t="s">
        <v>85</v>
      </c>
      <c r="F4" s="21"/>
    </row>
    <row r="5" spans="1:6" ht="19.5" thickBot="1" x14ac:dyDescent="0.35">
      <c r="A5" s="19" t="s">
        <v>5</v>
      </c>
      <c r="B5" s="20"/>
      <c r="C5" s="20"/>
      <c r="D5" s="20"/>
      <c r="E5" s="21"/>
      <c r="F5" s="21"/>
    </row>
    <row r="6" spans="1:6" ht="19.5" thickBot="1" x14ac:dyDescent="0.35">
      <c r="A6" s="19" t="s">
        <v>6</v>
      </c>
      <c r="B6" s="20">
        <v>1</v>
      </c>
      <c r="C6" s="20" t="s">
        <v>76</v>
      </c>
      <c r="D6" s="20">
        <v>1</v>
      </c>
      <c r="E6" s="20" t="s">
        <v>85</v>
      </c>
      <c r="F6" s="21"/>
    </row>
    <row r="7" spans="1:6" ht="19.5" thickBot="1" x14ac:dyDescent="0.35">
      <c r="A7" s="19" t="s">
        <v>7</v>
      </c>
      <c r="B7" s="20"/>
      <c r="C7" s="20"/>
      <c r="D7" s="20"/>
      <c r="E7" s="21"/>
      <c r="F7" s="21"/>
    </row>
    <row r="8" spans="1:6" ht="19.5" thickBot="1" x14ac:dyDescent="0.35">
      <c r="A8" s="19" t="s">
        <v>8</v>
      </c>
      <c r="B8" s="20">
        <v>1</v>
      </c>
      <c r="C8" s="20" t="s">
        <v>76</v>
      </c>
      <c r="D8" s="20">
        <v>1</v>
      </c>
      <c r="E8" s="20" t="s">
        <v>85</v>
      </c>
      <c r="F8" s="21"/>
    </row>
    <row r="9" spans="1:6" s="15" customFormat="1" ht="75" customHeight="1" thickBot="1" x14ac:dyDescent="0.3">
      <c r="A9" s="22" t="s">
        <v>13</v>
      </c>
      <c r="B9" s="23">
        <v>0.01</v>
      </c>
      <c r="C9" s="23" t="s">
        <v>77</v>
      </c>
      <c r="D9" s="23" t="s">
        <v>74</v>
      </c>
      <c r="E9" s="23" t="s">
        <v>74</v>
      </c>
      <c r="F9" s="16" t="s">
        <v>93</v>
      </c>
    </row>
    <row r="10" spans="1:6" s="15" customFormat="1" ht="57" thickBot="1" x14ac:dyDescent="0.3">
      <c r="A10" s="22" t="s">
        <v>91</v>
      </c>
      <c r="B10" s="23">
        <v>0.1</v>
      </c>
      <c r="C10" s="23" t="s">
        <v>78</v>
      </c>
      <c r="D10" s="23" t="s">
        <v>74</v>
      </c>
      <c r="E10" s="23" t="s">
        <v>74</v>
      </c>
      <c r="F10" s="16" t="s">
        <v>93</v>
      </c>
    </row>
    <row r="11" spans="1:6" s="15" customFormat="1" ht="57" thickBot="1" x14ac:dyDescent="0.3">
      <c r="A11" s="22" t="s">
        <v>92</v>
      </c>
      <c r="B11" s="23">
        <v>0.1</v>
      </c>
      <c r="C11" s="23" t="s">
        <v>78</v>
      </c>
      <c r="D11" s="23">
        <v>0.1</v>
      </c>
      <c r="E11" s="23" t="s">
        <v>87</v>
      </c>
      <c r="F11" s="16" t="s">
        <v>93</v>
      </c>
    </row>
    <row r="12" spans="1:6" ht="19.5" thickBot="1" x14ac:dyDescent="0.35">
      <c r="A12" s="19" t="s">
        <v>14</v>
      </c>
      <c r="B12" s="20"/>
      <c r="C12" s="20"/>
      <c r="D12" s="20"/>
      <c r="E12" s="20"/>
      <c r="F12" s="21"/>
    </row>
    <row r="13" spans="1:6" ht="19.5" thickBot="1" x14ac:dyDescent="0.35">
      <c r="A13" s="19" t="s">
        <v>15</v>
      </c>
      <c r="B13" s="20"/>
      <c r="C13" s="20"/>
      <c r="D13" s="20"/>
      <c r="E13" s="20"/>
      <c r="F13" s="21"/>
    </row>
    <row r="14" spans="1:6" ht="19.5" thickBot="1" x14ac:dyDescent="0.35">
      <c r="A14" s="19" t="s">
        <v>16</v>
      </c>
      <c r="B14" s="20"/>
      <c r="C14" s="20"/>
      <c r="D14" s="20"/>
      <c r="E14" s="20"/>
      <c r="F14" s="21"/>
    </row>
    <row r="15" spans="1:6" s="15" customFormat="1" ht="57" thickBot="1" x14ac:dyDescent="0.3">
      <c r="A15" s="22" t="s">
        <v>17</v>
      </c>
      <c r="B15" s="23">
        <v>0.1</v>
      </c>
      <c r="C15" s="23" t="s">
        <v>77</v>
      </c>
      <c r="D15" s="23">
        <v>0.1</v>
      </c>
      <c r="E15" s="23" t="s">
        <v>87</v>
      </c>
      <c r="F15" s="16" t="s">
        <v>95</v>
      </c>
    </row>
    <row r="16" spans="1:6" s="15" customFormat="1" ht="57" thickBot="1" x14ac:dyDescent="0.3">
      <c r="A16" s="22" t="s">
        <v>18</v>
      </c>
      <c r="B16" s="23">
        <v>0.1</v>
      </c>
      <c r="C16" s="23" t="s">
        <v>79</v>
      </c>
      <c r="D16" s="23">
        <v>0.1</v>
      </c>
      <c r="E16" s="23" t="s">
        <v>87</v>
      </c>
      <c r="F16" s="16" t="s">
        <v>96</v>
      </c>
    </row>
    <row r="17" spans="1:6" s="15" customFormat="1" ht="57" thickBot="1" x14ac:dyDescent="0.3">
      <c r="A17" s="22" t="s">
        <v>19</v>
      </c>
      <c r="B17" s="23">
        <v>0.1</v>
      </c>
      <c r="C17" s="23" t="s">
        <v>79</v>
      </c>
      <c r="D17" s="23">
        <v>0.1</v>
      </c>
      <c r="E17" s="23" t="s">
        <v>87</v>
      </c>
      <c r="F17" s="16" t="s">
        <v>96</v>
      </c>
    </row>
    <row r="18" spans="1:6" s="15" customFormat="1" ht="57" thickBot="1" x14ac:dyDescent="0.3">
      <c r="A18" s="22" t="s">
        <v>20</v>
      </c>
      <c r="B18" s="23">
        <v>0.1</v>
      </c>
      <c r="C18" s="23" t="s">
        <v>79</v>
      </c>
      <c r="D18" s="23">
        <v>0.1</v>
      </c>
      <c r="E18" s="23" t="s">
        <v>87</v>
      </c>
      <c r="F18" s="16" t="s">
        <v>96</v>
      </c>
    </row>
    <row r="19" spans="1:6" ht="19.5" thickBot="1" x14ac:dyDescent="0.35">
      <c r="A19" s="19" t="s">
        <v>21</v>
      </c>
      <c r="B19" s="20"/>
      <c r="C19" s="20"/>
      <c r="D19" s="20"/>
      <c r="E19" s="20"/>
      <c r="F19" s="21"/>
    </row>
    <row r="20" spans="1:6" s="15" customFormat="1" ht="57" thickBot="1" x14ac:dyDescent="0.3">
      <c r="A20" s="22" t="s">
        <v>22</v>
      </c>
      <c r="B20" s="23">
        <v>1</v>
      </c>
      <c r="C20" s="23" t="s">
        <v>76</v>
      </c>
      <c r="D20" s="23">
        <v>1</v>
      </c>
      <c r="E20" s="23" t="s">
        <v>85</v>
      </c>
      <c r="F20" s="16" t="s">
        <v>97</v>
      </c>
    </row>
    <row r="21" spans="1:6" ht="19.5" thickBot="1" x14ac:dyDescent="0.35">
      <c r="A21" s="19" t="s">
        <v>73</v>
      </c>
      <c r="B21" s="20">
        <v>1</v>
      </c>
      <c r="C21" s="20" t="s">
        <v>76</v>
      </c>
      <c r="D21" s="20">
        <v>1</v>
      </c>
      <c r="E21" s="20" t="s">
        <v>85</v>
      </c>
      <c r="F21" s="21" t="s">
        <v>107</v>
      </c>
    </row>
    <row r="22" spans="1:6" ht="19.5" thickBot="1" x14ac:dyDescent="0.35">
      <c r="A22" s="19" t="s">
        <v>24</v>
      </c>
      <c r="B22" s="20">
        <v>1</v>
      </c>
      <c r="C22" s="20" t="s">
        <v>76</v>
      </c>
      <c r="D22" s="20">
        <v>1</v>
      </c>
      <c r="E22" s="20" t="s">
        <v>85</v>
      </c>
      <c r="F22" s="21" t="s">
        <v>107</v>
      </c>
    </row>
    <row r="23" spans="1:6" ht="19.5" thickBot="1" x14ac:dyDescent="0.35">
      <c r="A23" s="19" t="s">
        <v>9</v>
      </c>
      <c r="B23" s="20">
        <v>1</v>
      </c>
      <c r="C23" s="20" t="s">
        <v>76</v>
      </c>
      <c r="D23" s="20">
        <v>1</v>
      </c>
      <c r="E23" s="20" t="s">
        <v>85</v>
      </c>
      <c r="F23" s="21" t="s">
        <v>107</v>
      </c>
    </row>
    <row r="24" spans="1:6" ht="19.5" thickBot="1" x14ac:dyDescent="0.35">
      <c r="A24" s="19" t="s">
        <v>10</v>
      </c>
      <c r="B24" s="20">
        <v>1</v>
      </c>
      <c r="C24" s="20" t="s">
        <v>76</v>
      </c>
      <c r="D24" s="20">
        <v>1</v>
      </c>
      <c r="E24" s="20" t="s">
        <v>85</v>
      </c>
      <c r="F24" s="21" t="s">
        <v>107</v>
      </c>
    </row>
    <row r="25" spans="1:6" ht="19.5" thickBot="1" x14ac:dyDescent="0.35">
      <c r="A25" s="19" t="s">
        <v>11</v>
      </c>
      <c r="B25" s="20">
        <v>1</v>
      </c>
      <c r="C25" s="20" t="s">
        <v>76</v>
      </c>
      <c r="D25" s="20">
        <v>1</v>
      </c>
      <c r="E25" s="20" t="s">
        <v>85</v>
      </c>
      <c r="F25" s="21" t="s">
        <v>107</v>
      </c>
    </row>
    <row r="26" spans="1:6" ht="19.5" thickBot="1" x14ac:dyDescent="0.35">
      <c r="A26" s="19" t="s">
        <v>28</v>
      </c>
      <c r="B26" s="20"/>
      <c r="C26" s="20"/>
      <c r="D26" s="20"/>
      <c r="E26" s="20"/>
      <c r="F26" s="21"/>
    </row>
    <row r="27" spans="1:6" ht="19.5" thickBot="1" x14ac:dyDescent="0.35">
      <c r="A27" s="19" t="s">
        <v>88</v>
      </c>
      <c r="B27" s="20" t="s">
        <v>74</v>
      </c>
      <c r="C27" s="20"/>
      <c r="D27" s="20">
        <v>0.1</v>
      </c>
      <c r="E27" s="20" t="s">
        <v>87</v>
      </c>
      <c r="F27" s="21" t="s">
        <v>107</v>
      </c>
    </row>
    <row r="28" spans="1:6" ht="19.5" thickBot="1" x14ac:dyDescent="0.35">
      <c r="A28" s="19" t="s">
        <v>90</v>
      </c>
      <c r="B28" s="20">
        <v>1</v>
      </c>
      <c r="C28" s="20" t="s">
        <v>76</v>
      </c>
      <c r="D28" s="20">
        <v>0</v>
      </c>
      <c r="E28" s="20" t="s">
        <v>89</v>
      </c>
      <c r="F28" s="21" t="s">
        <v>107</v>
      </c>
    </row>
    <row r="29" spans="1:6" ht="94.5" customHeight="1" thickBot="1" x14ac:dyDescent="0.35">
      <c r="A29" s="24" t="s">
        <v>99</v>
      </c>
      <c r="B29" s="16" t="s">
        <v>86</v>
      </c>
      <c r="C29" s="16" t="s">
        <v>80</v>
      </c>
      <c r="D29" s="16" t="s">
        <v>86</v>
      </c>
      <c r="E29" s="18" t="s">
        <v>98</v>
      </c>
      <c r="F29" s="18" t="s">
        <v>94</v>
      </c>
    </row>
    <row r="30" spans="1:6" ht="19.5" thickBot="1" x14ac:dyDescent="0.35">
      <c r="A30" s="19" t="s">
        <v>100</v>
      </c>
      <c r="B30" s="20" t="s">
        <v>29</v>
      </c>
      <c r="C30" s="20"/>
      <c r="D30" s="20" t="s">
        <v>29</v>
      </c>
      <c r="E30" s="21"/>
      <c r="F30" s="21"/>
    </row>
  </sheetData>
  <mergeCells count="1"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Használati javaslat</vt:lpstr>
      <vt:lpstr>Százalékok</vt:lpstr>
      <vt:lpstr>Egyedi határérték példák</vt:lpstr>
      <vt:lpstr>Jogi alap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Körtvélyessy Gyula</dc:creator>
  <cp:lastModifiedBy>Körtvélyessy Gyula</cp:lastModifiedBy>
  <dcterms:created xsi:type="dcterms:W3CDTF">2016-03-05T05:16:14Z</dcterms:created>
  <dcterms:modified xsi:type="dcterms:W3CDTF">2023-04-15T06:12:48Z</dcterms:modified>
</cp:coreProperties>
</file>